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5" yWindow="75" windowWidth="16320" windowHeight="12555" activeTab="0"/>
  </bookViews>
  <sheets>
    <sheet name="Exp. Utility" sheetId="1" r:id="rId1"/>
    <sheet name="Sheet1" sheetId="2" r:id="rId2"/>
  </sheets>
  <definedNames>
    <definedName name="A" localSheetId="0">1</definedName>
    <definedName name="B" localSheetId="0">1</definedName>
    <definedName name="MinimizeCosts" localSheetId="0">FALSE</definedName>
    <definedName name="_xlnm.Print_Area" localSheetId="0">'Exp. Utility'!$A$3:$S$46</definedName>
    <definedName name="RT" localSheetId="0">'Exp. Utility'!$E$48</definedName>
    <definedName name="RT">#REF!</definedName>
    <definedName name="ScaledA" localSheetId="0">EXP(-Low/'Exp. Utility'!RT)/(EXP(-Low/'Exp. Utility'!RT)-EXP(-High/'Exp. Utility'!RT))</definedName>
    <definedName name="ScaledB" localSheetId="0">1/(EXP(-Low/'Exp. Utility'!RT)-EXP(-High/'Exp. Utility'!RT))</definedName>
    <definedName name="TreeData" localSheetId="0">'Exp. Utility'!$GH$1001:$GV$1017</definedName>
    <definedName name="TreeDiagBase" localSheetId="0">'Exp. Utility'!$A$3</definedName>
    <definedName name="TreeDiagram" localSheetId="0">'Exp. Utility'!$A$3:$S$47</definedName>
    <definedName name="UseExpUtility" localSheetId="0">TRUE</definedName>
  </definedNames>
  <calcPr fullCalcOnLoad="1"/>
</workbook>
</file>

<file path=xl/sharedStrings.xml><?xml version="1.0" encoding="utf-8"?>
<sst xmlns="http://schemas.openxmlformats.org/spreadsheetml/2006/main" count="55" uniqueCount="33">
  <si>
    <t>Decision Tree for Goferbroke Co. (With an Exponential Utility Function)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</si>
  <si>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</si>
  <si>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</si>
  <si>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</si>
  <si>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</si>
  <si>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</si>
  <si>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</si>
  <si>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</si>
  <si>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</si>
  <si>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</si>
  <si>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</si>
  <si>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</si>
  <si>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</si>
  <si>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</si>
  <si>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</si>
  <si>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</si>
  <si>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</si>
  <si>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</si>
  <si>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</si>
  <si>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Do Survey</t>
  </si>
  <si>
    <t>No Survey</t>
  </si>
  <si>
    <t>E</t>
  </si>
  <si>
    <t>Unfavorable</t>
  </si>
  <si>
    <t>Favorable</t>
  </si>
  <si>
    <t>Drill</t>
  </si>
  <si>
    <t>Sell</t>
  </si>
  <si>
    <t>Oil</t>
  </si>
  <si>
    <t>Dry</t>
  </si>
  <si>
    <t>Range Name</t>
  </si>
  <si>
    <t>Cell</t>
  </si>
  <si>
    <t>RT</t>
  </si>
  <si>
    <t>E48</t>
  </si>
  <si>
    <t>Risk Tolerance (RT)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</si>
</sst>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  <numFmt numFmtId="166" formatCode="0.000000"/>
    <numFmt numFmtId="167" formatCode="0.00000"/>
    <numFmt numFmtId="168" formatCode="0.0000"/>
    <numFmt numFmtId="169" formatCode="0.0000000"/>
    <numFmt numFmtId="170" formatCode="0.000"/>
    <numFmt numFmtId="17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70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0</xdr:rowOff>
    </xdr:from>
    <xdr:ext cx="152400" cy="161925"/>
    <xdr:sp>
      <xdr:nvSpPr>
        <xdr:cNvPr id="1" name="Oval 289"/>
        <xdr:cNvSpPr>
          <a:spLocks/>
        </xdr:cNvSpPr>
      </xdr:nvSpPr>
      <xdr:spPr>
        <a:xfrm>
          <a:off x="2276475" y="28384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>
      <xdr:nvSpPr>
        <xdr:cNvPr id="2" name="Line 290"/>
        <xdr:cNvSpPr>
          <a:spLocks/>
        </xdr:cNvSpPr>
      </xdr:nvSpPr>
      <xdr:spPr>
        <a:xfrm>
          <a:off x="1047750" y="29241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85725</xdr:rowOff>
    </xdr:from>
    <xdr:to>
      <xdr:col>3</xdr:col>
      <xdr:colOff>0</xdr:colOff>
      <xdr:row>28</xdr:row>
      <xdr:rowOff>85725</xdr:rowOff>
    </xdr:to>
    <xdr:sp>
      <xdr:nvSpPr>
        <xdr:cNvPr id="3" name="Line 291"/>
        <xdr:cNvSpPr>
          <a:spLocks/>
        </xdr:cNvSpPr>
      </xdr:nvSpPr>
      <xdr:spPr>
        <a:xfrm flipV="1">
          <a:off x="838200" y="2924175"/>
          <a:ext cx="2095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40</xdr:row>
      <xdr:rowOff>0</xdr:rowOff>
    </xdr:from>
    <xdr:ext cx="152400" cy="161925"/>
    <xdr:sp>
      <xdr:nvSpPr>
        <xdr:cNvPr id="4" name="Rectangle 292"/>
        <xdr:cNvSpPr>
          <a:spLocks/>
        </xdr:cNvSpPr>
      </xdr:nvSpPr>
      <xdr:spPr>
        <a:xfrm>
          <a:off x="2276475" y="6562725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5" name="Line 293"/>
        <xdr:cNvSpPr>
          <a:spLocks/>
        </xdr:cNvSpPr>
      </xdr:nvSpPr>
      <xdr:spPr>
        <a:xfrm>
          <a:off x="1047750" y="6648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85725</xdr:rowOff>
    </xdr:from>
    <xdr:to>
      <xdr:col>3</xdr:col>
      <xdr:colOff>0</xdr:colOff>
      <xdr:row>40</xdr:row>
      <xdr:rowOff>85725</xdr:rowOff>
    </xdr:to>
    <xdr:sp>
      <xdr:nvSpPr>
        <xdr:cNvPr id="6" name="Line 294"/>
        <xdr:cNvSpPr>
          <a:spLocks/>
        </xdr:cNvSpPr>
      </xdr:nvSpPr>
      <xdr:spPr>
        <a:xfrm>
          <a:off x="838200" y="4705350"/>
          <a:ext cx="2095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61925"/>
    <xdr:sp>
      <xdr:nvSpPr>
        <xdr:cNvPr id="7" name="Rectangle 295"/>
        <xdr:cNvSpPr>
          <a:spLocks/>
        </xdr:cNvSpPr>
      </xdr:nvSpPr>
      <xdr:spPr>
        <a:xfrm>
          <a:off x="3895725" y="1704975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>
      <xdr:nvSpPr>
        <xdr:cNvPr id="8" name="Line 296"/>
        <xdr:cNvSpPr>
          <a:spLocks/>
        </xdr:cNvSpPr>
      </xdr:nvSpPr>
      <xdr:spPr>
        <a:xfrm>
          <a:off x="2638425" y="1790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85725</xdr:rowOff>
    </xdr:from>
    <xdr:to>
      <xdr:col>7</xdr:col>
      <xdr:colOff>0</xdr:colOff>
      <xdr:row>17</xdr:row>
      <xdr:rowOff>85725</xdr:rowOff>
    </xdr:to>
    <xdr:sp>
      <xdr:nvSpPr>
        <xdr:cNvPr id="9" name="Line 297"/>
        <xdr:cNvSpPr>
          <a:spLocks/>
        </xdr:cNvSpPr>
      </xdr:nvSpPr>
      <xdr:spPr>
        <a:xfrm flipV="1">
          <a:off x="2428875" y="1790700"/>
          <a:ext cx="209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152400" cy="161925"/>
    <xdr:sp>
      <xdr:nvSpPr>
        <xdr:cNvPr id="10" name="Rectangle 298"/>
        <xdr:cNvSpPr>
          <a:spLocks/>
        </xdr:cNvSpPr>
      </xdr:nvSpPr>
      <xdr:spPr>
        <a:xfrm>
          <a:off x="3895725" y="41338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25</xdr:row>
      <xdr:rowOff>85725</xdr:rowOff>
    </xdr:from>
    <xdr:to>
      <xdr:col>9</xdr:col>
      <xdr:colOff>0</xdr:colOff>
      <xdr:row>25</xdr:row>
      <xdr:rowOff>85725</xdr:rowOff>
    </xdr:to>
    <xdr:sp>
      <xdr:nvSpPr>
        <xdr:cNvPr id="11" name="Line 299"/>
        <xdr:cNvSpPr>
          <a:spLocks/>
        </xdr:cNvSpPr>
      </xdr:nvSpPr>
      <xdr:spPr>
        <a:xfrm>
          <a:off x="2638425" y="42195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85725</xdr:rowOff>
    </xdr:from>
    <xdr:to>
      <xdr:col>7</xdr:col>
      <xdr:colOff>0</xdr:colOff>
      <xdr:row>25</xdr:row>
      <xdr:rowOff>85725</xdr:rowOff>
    </xdr:to>
    <xdr:sp>
      <xdr:nvSpPr>
        <xdr:cNvPr id="12" name="Line 300"/>
        <xdr:cNvSpPr>
          <a:spLocks/>
        </xdr:cNvSpPr>
      </xdr:nvSpPr>
      <xdr:spPr>
        <a:xfrm>
          <a:off x="2428875" y="2924175"/>
          <a:ext cx="2095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6</xdr:row>
      <xdr:rowOff>0</xdr:rowOff>
    </xdr:from>
    <xdr:ext cx="152400" cy="161925"/>
    <xdr:sp>
      <xdr:nvSpPr>
        <xdr:cNvPr id="13" name="Oval 301"/>
        <xdr:cNvSpPr>
          <a:spLocks/>
        </xdr:cNvSpPr>
      </xdr:nvSpPr>
      <xdr:spPr>
        <a:xfrm>
          <a:off x="5524500" y="105727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6</xdr:row>
      <xdr:rowOff>85725</xdr:rowOff>
    </xdr:from>
    <xdr:to>
      <xdr:col>13</xdr:col>
      <xdr:colOff>0</xdr:colOff>
      <xdr:row>6</xdr:row>
      <xdr:rowOff>85725</xdr:rowOff>
    </xdr:to>
    <xdr:sp>
      <xdr:nvSpPr>
        <xdr:cNvPr id="14" name="Line 302"/>
        <xdr:cNvSpPr>
          <a:spLocks/>
        </xdr:cNvSpPr>
      </xdr:nvSpPr>
      <xdr:spPr>
        <a:xfrm>
          <a:off x="4257675" y="11430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10</xdr:row>
      <xdr:rowOff>85725</xdr:rowOff>
    </xdr:to>
    <xdr:sp>
      <xdr:nvSpPr>
        <xdr:cNvPr id="15" name="Line 303"/>
        <xdr:cNvSpPr>
          <a:spLocks/>
        </xdr:cNvSpPr>
      </xdr:nvSpPr>
      <xdr:spPr>
        <a:xfrm flipV="1">
          <a:off x="4048125" y="1143000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14</xdr:row>
      <xdr:rowOff>0</xdr:rowOff>
    </xdr:from>
    <xdr:ext cx="0" cy="161925"/>
    <xdr:sp>
      <xdr:nvSpPr>
        <xdr:cNvPr id="16" name="Line 304"/>
        <xdr:cNvSpPr>
          <a:spLocks/>
        </xdr:cNvSpPr>
      </xdr:nvSpPr>
      <xdr:spPr>
        <a:xfrm>
          <a:off x="5524500" y="235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14</xdr:col>
      <xdr:colOff>9525</xdr:colOff>
      <xdr:row>14</xdr:row>
      <xdr:rowOff>85725</xdr:rowOff>
    </xdr:from>
    <xdr:to>
      <xdr:col>17</xdr:col>
      <xdr:colOff>0</xdr:colOff>
      <xdr:row>14</xdr:row>
      <xdr:rowOff>85725</xdr:rowOff>
    </xdr:to>
    <xdr:sp>
      <xdr:nvSpPr>
        <xdr:cNvPr id="17" name="Line 305"/>
        <xdr:cNvSpPr>
          <a:spLocks/>
        </xdr:cNvSpPr>
      </xdr:nvSpPr>
      <xdr:spPr>
        <a:xfrm>
          <a:off x="5676900" y="2438400"/>
          <a:ext cx="1304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85725</xdr:rowOff>
    </xdr:from>
    <xdr:to>
      <xdr:col>13</xdr:col>
      <xdr:colOff>0</xdr:colOff>
      <xdr:row>14</xdr:row>
      <xdr:rowOff>85725</xdr:rowOff>
    </xdr:to>
    <xdr:sp>
      <xdr:nvSpPr>
        <xdr:cNvPr id="18" name="Line 306"/>
        <xdr:cNvSpPr>
          <a:spLocks/>
        </xdr:cNvSpPr>
      </xdr:nvSpPr>
      <xdr:spPr>
        <a:xfrm>
          <a:off x="4257675" y="2438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85725</xdr:rowOff>
    </xdr:from>
    <xdr:to>
      <xdr:col>11</xdr:col>
      <xdr:colOff>0</xdr:colOff>
      <xdr:row>14</xdr:row>
      <xdr:rowOff>85725</xdr:rowOff>
    </xdr:to>
    <xdr:sp>
      <xdr:nvSpPr>
        <xdr:cNvPr id="19" name="Line 307"/>
        <xdr:cNvSpPr>
          <a:spLocks/>
        </xdr:cNvSpPr>
      </xdr:nvSpPr>
      <xdr:spPr>
        <a:xfrm>
          <a:off x="4048125" y="1790700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17</xdr:col>
      <xdr:colOff>0</xdr:colOff>
      <xdr:row>4</xdr:row>
      <xdr:rowOff>0</xdr:rowOff>
    </xdr:from>
    <xdr:ext cx="0" cy="161925"/>
    <xdr:sp>
      <xdr:nvSpPr>
        <xdr:cNvPr id="20" name="Line 308"/>
        <xdr:cNvSpPr>
          <a:spLocks/>
        </xdr:cNvSpPr>
      </xdr:nvSpPr>
      <xdr:spPr>
        <a:xfrm>
          <a:off x="6981825" y="723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15</xdr:col>
      <xdr:colOff>0</xdr:colOff>
      <xdr:row>4</xdr:row>
      <xdr:rowOff>76200</xdr:rowOff>
    </xdr:from>
    <xdr:to>
      <xdr:col>17</xdr:col>
      <xdr:colOff>0</xdr:colOff>
      <xdr:row>4</xdr:row>
      <xdr:rowOff>76200</xdr:rowOff>
    </xdr:to>
    <xdr:sp>
      <xdr:nvSpPr>
        <xdr:cNvPr id="21" name="Line 309"/>
        <xdr:cNvSpPr>
          <a:spLocks/>
        </xdr:cNvSpPr>
      </xdr:nvSpPr>
      <xdr:spPr>
        <a:xfrm>
          <a:off x="5886450" y="800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76200</xdr:rowOff>
    </xdr:from>
    <xdr:to>
      <xdr:col>15</xdr:col>
      <xdr:colOff>0</xdr:colOff>
      <xdr:row>6</xdr:row>
      <xdr:rowOff>85725</xdr:rowOff>
    </xdr:to>
    <xdr:sp>
      <xdr:nvSpPr>
        <xdr:cNvPr id="22" name="Line 310"/>
        <xdr:cNvSpPr>
          <a:spLocks/>
        </xdr:cNvSpPr>
      </xdr:nvSpPr>
      <xdr:spPr>
        <a:xfrm flipV="1">
          <a:off x="5676900" y="800100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17</xdr:col>
      <xdr:colOff>0</xdr:colOff>
      <xdr:row>9</xdr:row>
      <xdr:rowOff>0</xdr:rowOff>
    </xdr:from>
    <xdr:ext cx="0" cy="161925"/>
    <xdr:sp>
      <xdr:nvSpPr>
        <xdr:cNvPr id="23" name="Line 311"/>
        <xdr:cNvSpPr>
          <a:spLocks/>
        </xdr:cNvSpPr>
      </xdr:nvSpPr>
      <xdr:spPr>
        <a:xfrm>
          <a:off x="6981825" y="1543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15</xdr:col>
      <xdr:colOff>0</xdr:colOff>
      <xdr:row>9</xdr:row>
      <xdr:rowOff>85725</xdr:rowOff>
    </xdr:from>
    <xdr:to>
      <xdr:col>17</xdr:col>
      <xdr:colOff>0</xdr:colOff>
      <xdr:row>9</xdr:row>
      <xdr:rowOff>85725</xdr:rowOff>
    </xdr:to>
    <xdr:sp>
      <xdr:nvSpPr>
        <xdr:cNvPr id="24" name="Line 312"/>
        <xdr:cNvSpPr>
          <a:spLocks/>
        </xdr:cNvSpPr>
      </xdr:nvSpPr>
      <xdr:spPr>
        <a:xfrm>
          <a:off x="5886450" y="1628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85725</xdr:rowOff>
    </xdr:from>
    <xdr:to>
      <xdr:col>15</xdr:col>
      <xdr:colOff>0</xdr:colOff>
      <xdr:row>9</xdr:row>
      <xdr:rowOff>85725</xdr:rowOff>
    </xdr:to>
    <xdr:sp>
      <xdr:nvSpPr>
        <xdr:cNvPr id="25" name="Line 313"/>
        <xdr:cNvSpPr>
          <a:spLocks/>
        </xdr:cNvSpPr>
      </xdr:nvSpPr>
      <xdr:spPr>
        <a:xfrm>
          <a:off x="5676900" y="1143000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21</xdr:row>
      <xdr:rowOff>0</xdr:rowOff>
    </xdr:from>
    <xdr:ext cx="152400" cy="161925"/>
    <xdr:sp>
      <xdr:nvSpPr>
        <xdr:cNvPr id="26" name="Oval 314"/>
        <xdr:cNvSpPr>
          <a:spLocks/>
        </xdr:cNvSpPr>
      </xdr:nvSpPr>
      <xdr:spPr>
        <a:xfrm>
          <a:off x="5524500" y="34861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11</xdr:col>
      <xdr:colOff>0</xdr:colOff>
      <xdr:row>21</xdr:row>
      <xdr:rowOff>85725</xdr:rowOff>
    </xdr:from>
    <xdr:to>
      <xdr:col>13</xdr:col>
      <xdr:colOff>0</xdr:colOff>
      <xdr:row>21</xdr:row>
      <xdr:rowOff>85725</xdr:rowOff>
    </xdr:to>
    <xdr:sp>
      <xdr:nvSpPr>
        <xdr:cNvPr id="27" name="Line 315"/>
        <xdr:cNvSpPr>
          <a:spLocks/>
        </xdr:cNvSpPr>
      </xdr:nvSpPr>
      <xdr:spPr>
        <a:xfrm>
          <a:off x="4257675" y="357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85725</xdr:rowOff>
    </xdr:from>
    <xdr:to>
      <xdr:col>11</xdr:col>
      <xdr:colOff>0</xdr:colOff>
      <xdr:row>25</xdr:row>
      <xdr:rowOff>85725</xdr:rowOff>
    </xdr:to>
    <xdr:sp>
      <xdr:nvSpPr>
        <xdr:cNvPr id="28" name="Line 316"/>
        <xdr:cNvSpPr>
          <a:spLocks/>
        </xdr:cNvSpPr>
      </xdr:nvSpPr>
      <xdr:spPr>
        <a:xfrm flipV="1">
          <a:off x="4048125" y="3571875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0" cy="161925"/>
    <xdr:sp>
      <xdr:nvSpPr>
        <xdr:cNvPr id="29" name="Line 317"/>
        <xdr:cNvSpPr>
          <a:spLocks/>
        </xdr:cNvSpPr>
      </xdr:nvSpPr>
      <xdr:spPr>
        <a:xfrm>
          <a:off x="5524500" y="47815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14</xdr:col>
      <xdr:colOff>9525</xdr:colOff>
      <xdr:row>29</xdr:row>
      <xdr:rowOff>85725</xdr:rowOff>
    </xdr:from>
    <xdr:to>
      <xdr:col>17</xdr:col>
      <xdr:colOff>0</xdr:colOff>
      <xdr:row>29</xdr:row>
      <xdr:rowOff>85725</xdr:rowOff>
    </xdr:to>
    <xdr:sp>
      <xdr:nvSpPr>
        <xdr:cNvPr id="30" name="Line 318"/>
        <xdr:cNvSpPr>
          <a:spLocks/>
        </xdr:cNvSpPr>
      </xdr:nvSpPr>
      <xdr:spPr>
        <a:xfrm>
          <a:off x="5676900" y="4867275"/>
          <a:ext cx="1304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85725</xdr:rowOff>
    </xdr:from>
    <xdr:to>
      <xdr:col>13</xdr:col>
      <xdr:colOff>0</xdr:colOff>
      <xdr:row>29</xdr:row>
      <xdr:rowOff>85725</xdr:rowOff>
    </xdr:to>
    <xdr:sp>
      <xdr:nvSpPr>
        <xdr:cNvPr id="31" name="Line 319"/>
        <xdr:cNvSpPr>
          <a:spLocks/>
        </xdr:cNvSpPr>
      </xdr:nvSpPr>
      <xdr:spPr>
        <a:xfrm>
          <a:off x="4257675" y="4867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85725</xdr:rowOff>
    </xdr:from>
    <xdr:to>
      <xdr:col>11</xdr:col>
      <xdr:colOff>0</xdr:colOff>
      <xdr:row>29</xdr:row>
      <xdr:rowOff>85725</xdr:rowOff>
    </xdr:to>
    <xdr:sp>
      <xdr:nvSpPr>
        <xdr:cNvPr id="32" name="Line 320"/>
        <xdr:cNvSpPr>
          <a:spLocks/>
        </xdr:cNvSpPr>
      </xdr:nvSpPr>
      <xdr:spPr>
        <a:xfrm>
          <a:off x="4048125" y="4219575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17</xdr:col>
      <xdr:colOff>0</xdr:colOff>
      <xdr:row>19</xdr:row>
      <xdr:rowOff>0</xdr:rowOff>
    </xdr:from>
    <xdr:ext cx="0" cy="161925"/>
    <xdr:sp>
      <xdr:nvSpPr>
        <xdr:cNvPr id="33" name="Line 321"/>
        <xdr:cNvSpPr>
          <a:spLocks/>
        </xdr:cNvSpPr>
      </xdr:nvSpPr>
      <xdr:spPr>
        <a:xfrm>
          <a:off x="6981825" y="3162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15</xdr:col>
      <xdr:colOff>0</xdr:colOff>
      <xdr:row>19</xdr:row>
      <xdr:rowOff>85725</xdr:rowOff>
    </xdr:from>
    <xdr:to>
      <xdr:col>17</xdr:col>
      <xdr:colOff>0</xdr:colOff>
      <xdr:row>19</xdr:row>
      <xdr:rowOff>85725</xdr:rowOff>
    </xdr:to>
    <xdr:sp>
      <xdr:nvSpPr>
        <xdr:cNvPr id="34" name="Line 322"/>
        <xdr:cNvSpPr>
          <a:spLocks/>
        </xdr:cNvSpPr>
      </xdr:nvSpPr>
      <xdr:spPr>
        <a:xfrm>
          <a:off x="5886450" y="32480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85725</xdr:rowOff>
    </xdr:from>
    <xdr:to>
      <xdr:col>15</xdr:col>
      <xdr:colOff>0</xdr:colOff>
      <xdr:row>21</xdr:row>
      <xdr:rowOff>85725</xdr:rowOff>
    </xdr:to>
    <xdr:sp>
      <xdr:nvSpPr>
        <xdr:cNvPr id="35" name="Line 323"/>
        <xdr:cNvSpPr>
          <a:spLocks/>
        </xdr:cNvSpPr>
      </xdr:nvSpPr>
      <xdr:spPr>
        <a:xfrm flipV="1">
          <a:off x="5676900" y="3248025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0" cy="161925"/>
    <xdr:sp>
      <xdr:nvSpPr>
        <xdr:cNvPr id="36" name="Line 324"/>
        <xdr:cNvSpPr>
          <a:spLocks/>
        </xdr:cNvSpPr>
      </xdr:nvSpPr>
      <xdr:spPr>
        <a:xfrm>
          <a:off x="6981825" y="3971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15</xdr:col>
      <xdr:colOff>0</xdr:colOff>
      <xdr:row>24</xdr:row>
      <xdr:rowOff>85725</xdr:rowOff>
    </xdr:from>
    <xdr:to>
      <xdr:col>17</xdr:col>
      <xdr:colOff>0</xdr:colOff>
      <xdr:row>24</xdr:row>
      <xdr:rowOff>85725</xdr:rowOff>
    </xdr:to>
    <xdr:sp>
      <xdr:nvSpPr>
        <xdr:cNvPr id="37" name="Line 325"/>
        <xdr:cNvSpPr>
          <a:spLocks/>
        </xdr:cNvSpPr>
      </xdr:nvSpPr>
      <xdr:spPr>
        <a:xfrm>
          <a:off x="5886450" y="40576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85725</xdr:rowOff>
    </xdr:from>
    <xdr:to>
      <xdr:col>15</xdr:col>
      <xdr:colOff>0</xdr:colOff>
      <xdr:row>24</xdr:row>
      <xdr:rowOff>85725</xdr:rowOff>
    </xdr:to>
    <xdr:sp>
      <xdr:nvSpPr>
        <xdr:cNvPr id="38" name="Line 326"/>
        <xdr:cNvSpPr>
          <a:spLocks/>
        </xdr:cNvSpPr>
      </xdr:nvSpPr>
      <xdr:spPr>
        <a:xfrm>
          <a:off x="5676900" y="3571875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36</xdr:row>
      <xdr:rowOff>0</xdr:rowOff>
    </xdr:from>
    <xdr:ext cx="152400" cy="161925"/>
    <xdr:sp>
      <xdr:nvSpPr>
        <xdr:cNvPr id="39" name="Oval 327"/>
        <xdr:cNvSpPr>
          <a:spLocks/>
        </xdr:cNvSpPr>
      </xdr:nvSpPr>
      <xdr:spPr>
        <a:xfrm>
          <a:off x="3895725" y="59150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40" name="Line 328"/>
        <xdr:cNvSpPr>
          <a:spLocks/>
        </xdr:cNvSpPr>
      </xdr:nvSpPr>
      <xdr:spPr>
        <a:xfrm>
          <a:off x="2638425" y="60007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85725</xdr:rowOff>
    </xdr:from>
    <xdr:to>
      <xdr:col>7</xdr:col>
      <xdr:colOff>0</xdr:colOff>
      <xdr:row>40</xdr:row>
      <xdr:rowOff>85725</xdr:rowOff>
    </xdr:to>
    <xdr:sp>
      <xdr:nvSpPr>
        <xdr:cNvPr id="41" name="Line 329"/>
        <xdr:cNvSpPr>
          <a:spLocks/>
        </xdr:cNvSpPr>
      </xdr:nvSpPr>
      <xdr:spPr>
        <a:xfrm flipV="1">
          <a:off x="2428875" y="6000750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44</xdr:row>
      <xdr:rowOff>0</xdr:rowOff>
    </xdr:from>
    <xdr:ext cx="0" cy="161925"/>
    <xdr:sp>
      <xdr:nvSpPr>
        <xdr:cNvPr id="42" name="Line 330"/>
        <xdr:cNvSpPr>
          <a:spLocks/>
        </xdr:cNvSpPr>
      </xdr:nvSpPr>
      <xdr:spPr>
        <a:xfrm>
          <a:off x="3895725" y="7210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10</xdr:col>
      <xdr:colOff>9525</xdr:colOff>
      <xdr:row>44</xdr:row>
      <xdr:rowOff>85725</xdr:rowOff>
    </xdr:from>
    <xdr:to>
      <xdr:col>17</xdr:col>
      <xdr:colOff>0</xdr:colOff>
      <xdr:row>44</xdr:row>
      <xdr:rowOff>85725</xdr:rowOff>
    </xdr:to>
    <xdr:sp>
      <xdr:nvSpPr>
        <xdr:cNvPr id="43" name="Line 331"/>
        <xdr:cNvSpPr>
          <a:spLocks/>
        </xdr:cNvSpPr>
      </xdr:nvSpPr>
      <xdr:spPr>
        <a:xfrm>
          <a:off x="4048125" y="7296150"/>
          <a:ext cx="2933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85725</xdr:rowOff>
    </xdr:from>
    <xdr:to>
      <xdr:col>9</xdr:col>
      <xdr:colOff>0</xdr:colOff>
      <xdr:row>44</xdr:row>
      <xdr:rowOff>85725</xdr:rowOff>
    </xdr:to>
    <xdr:sp>
      <xdr:nvSpPr>
        <xdr:cNvPr id="44" name="Line 332"/>
        <xdr:cNvSpPr>
          <a:spLocks/>
        </xdr:cNvSpPr>
      </xdr:nvSpPr>
      <xdr:spPr>
        <a:xfrm>
          <a:off x="2638425" y="7296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85725</xdr:rowOff>
    </xdr:from>
    <xdr:to>
      <xdr:col>7</xdr:col>
      <xdr:colOff>0</xdr:colOff>
      <xdr:row>44</xdr:row>
      <xdr:rowOff>85725</xdr:rowOff>
    </xdr:to>
    <xdr:sp>
      <xdr:nvSpPr>
        <xdr:cNvPr id="45" name="Line 333"/>
        <xdr:cNvSpPr>
          <a:spLocks/>
        </xdr:cNvSpPr>
      </xdr:nvSpPr>
      <xdr:spPr>
        <a:xfrm>
          <a:off x="2428875" y="6648450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34</xdr:row>
      <xdr:rowOff>0</xdr:rowOff>
    </xdr:from>
    <xdr:ext cx="0" cy="161925"/>
    <xdr:sp>
      <xdr:nvSpPr>
        <xdr:cNvPr id="46" name="Line 334"/>
        <xdr:cNvSpPr>
          <a:spLocks/>
        </xdr:cNvSpPr>
      </xdr:nvSpPr>
      <xdr:spPr>
        <a:xfrm>
          <a:off x="5524500" y="5591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14</xdr:col>
      <xdr:colOff>9525</xdr:colOff>
      <xdr:row>34</xdr:row>
      <xdr:rowOff>85725</xdr:rowOff>
    </xdr:from>
    <xdr:to>
      <xdr:col>17</xdr:col>
      <xdr:colOff>0</xdr:colOff>
      <xdr:row>34</xdr:row>
      <xdr:rowOff>85725</xdr:rowOff>
    </xdr:to>
    <xdr:sp>
      <xdr:nvSpPr>
        <xdr:cNvPr id="47" name="Line 335"/>
        <xdr:cNvSpPr>
          <a:spLocks/>
        </xdr:cNvSpPr>
      </xdr:nvSpPr>
      <xdr:spPr>
        <a:xfrm>
          <a:off x="5676900" y="5676900"/>
          <a:ext cx="1304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85725</xdr:rowOff>
    </xdr:from>
    <xdr:to>
      <xdr:col>13</xdr:col>
      <xdr:colOff>0</xdr:colOff>
      <xdr:row>34</xdr:row>
      <xdr:rowOff>85725</xdr:rowOff>
    </xdr:to>
    <xdr:sp>
      <xdr:nvSpPr>
        <xdr:cNvPr id="48" name="Line 336"/>
        <xdr:cNvSpPr>
          <a:spLocks/>
        </xdr:cNvSpPr>
      </xdr:nvSpPr>
      <xdr:spPr>
        <a:xfrm>
          <a:off x="4257675" y="56769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85725</xdr:rowOff>
    </xdr:from>
    <xdr:to>
      <xdr:col>11</xdr:col>
      <xdr:colOff>0</xdr:colOff>
      <xdr:row>36</xdr:row>
      <xdr:rowOff>85725</xdr:rowOff>
    </xdr:to>
    <xdr:sp>
      <xdr:nvSpPr>
        <xdr:cNvPr id="49" name="Line 337"/>
        <xdr:cNvSpPr>
          <a:spLocks/>
        </xdr:cNvSpPr>
      </xdr:nvSpPr>
      <xdr:spPr>
        <a:xfrm flipV="1">
          <a:off x="4048125" y="567690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13</xdr:col>
      <xdr:colOff>0</xdr:colOff>
      <xdr:row>39</xdr:row>
      <xdr:rowOff>0</xdr:rowOff>
    </xdr:from>
    <xdr:ext cx="0" cy="161925"/>
    <xdr:sp>
      <xdr:nvSpPr>
        <xdr:cNvPr id="50" name="Line 338"/>
        <xdr:cNvSpPr>
          <a:spLocks/>
        </xdr:cNvSpPr>
      </xdr:nvSpPr>
      <xdr:spPr>
        <a:xfrm>
          <a:off x="5524500" y="6400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14</xdr:col>
      <xdr:colOff>9525</xdr:colOff>
      <xdr:row>39</xdr:row>
      <xdr:rowOff>85725</xdr:rowOff>
    </xdr:from>
    <xdr:to>
      <xdr:col>17</xdr:col>
      <xdr:colOff>0</xdr:colOff>
      <xdr:row>39</xdr:row>
      <xdr:rowOff>85725</xdr:rowOff>
    </xdr:to>
    <xdr:sp>
      <xdr:nvSpPr>
        <xdr:cNvPr id="51" name="Line 339"/>
        <xdr:cNvSpPr>
          <a:spLocks/>
        </xdr:cNvSpPr>
      </xdr:nvSpPr>
      <xdr:spPr>
        <a:xfrm>
          <a:off x="5676900" y="6486525"/>
          <a:ext cx="1304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85725</xdr:rowOff>
    </xdr:from>
    <xdr:to>
      <xdr:col>13</xdr:col>
      <xdr:colOff>0</xdr:colOff>
      <xdr:row>39</xdr:row>
      <xdr:rowOff>85725</xdr:rowOff>
    </xdr:to>
    <xdr:sp>
      <xdr:nvSpPr>
        <xdr:cNvPr id="52" name="Line 340"/>
        <xdr:cNvSpPr>
          <a:spLocks/>
        </xdr:cNvSpPr>
      </xdr:nvSpPr>
      <xdr:spPr>
        <a:xfrm>
          <a:off x="4257675" y="64865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36</xdr:row>
      <xdr:rowOff>85725</xdr:rowOff>
    </xdr:from>
    <xdr:to>
      <xdr:col>11</xdr:col>
      <xdr:colOff>0</xdr:colOff>
      <xdr:row>39</xdr:row>
      <xdr:rowOff>85725</xdr:rowOff>
    </xdr:to>
    <xdr:sp>
      <xdr:nvSpPr>
        <xdr:cNvPr id="53" name="Line 341"/>
        <xdr:cNvSpPr>
          <a:spLocks/>
        </xdr:cNvSpPr>
      </xdr:nvSpPr>
      <xdr:spPr>
        <a:xfrm>
          <a:off x="4048125" y="6000750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0</xdr:rowOff>
    </xdr:from>
    <xdr:ext cx="152400" cy="161925"/>
    <xdr:sp>
      <xdr:nvSpPr>
        <xdr:cNvPr id="54" name="Rectangle 342"/>
        <xdr:cNvSpPr>
          <a:spLocks/>
        </xdr:cNvSpPr>
      </xdr:nvSpPr>
      <xdr:spPr>
        <a:xfrm>
          <a:off x="685800" y="4619625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55" name="Line 343"/>
        <xdr:cNvSpPr>
          <a:spLocks/>
        </xdr:cNvSpPr>
      </xdr:nvSpPr>
      <xdr:spPr>
        <a:xfrm>
          <a:off x="0" y="4705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17"/>
  <sheetViews>
    <sheetView tabSelected="1" workbookViewId="0" topLeftCell="A1">
      <selection activeCell="A1" sqref="A1"/>
    </sheetView>
  </sheetViews>
  <sheetFormatPr defaultColWidth="9.00390625" defaultRowHeight="12"/>
  <cols>
    <col min="1" max="1" width="9.00390625" style="1" customWidth="1"/>
    <col min="2" max="2" width="1.875" style="1" customWidth="1"/>
    <col min="3" max="3" width="2.875" style="1" customWidth="1"/>
    <col min="4" max="4" width="6.25390625" style="1" customWidth="1"/>
    <col min="5" max="5" width="9.875" style="1" customWidth="1"/>
    <col min="6" max="6" width="1.875" style="1" customWidth="1"/>
    <col min="7" max="7" width="2.875" style="1" customWidth="1"/>
    <col min="8" max="8" width="7.125" style="1" customWidth="1"/>
    <col min="9" max="9" width="9.375" style="1" customWidth="1"/>
    <col min="10" max="10" width="1.875" style="1" customWidth="1"/>
    <col min="11" max="11" width="2.875" style="1" customWidth="1"/>
    <col min="12" max="12" width="7.25390625" style="1" customWidth="1"/>
    <col min="13" max="13" width="9.375" style="1" customWidth="1"/>
    <col min="14" max="14" width="1.875" style="1" customWidth="1"/>
    <col min="15" max="15" width="2.875" style="1" customWidth="1"/>
    <col min="16" max="16" width="5.375" style="1" customWidth="1"/>
    <col min="17" max="17" width="9.00390625" style="1" customWidth="1"/>
    <col min="18" max="18" width="1.875" style="1" customWidth="1"/>
    <col min="19" max="19" width="7.00390625" style="1" customWidth="1"/>
    <col min="20" max="20" width="5.875" style="1" customWidth="1"/>
    <col min="21" max="21" width="12.875" style="1" customWidth="1"/>
    <col min="22" max="22" width="5.75390625" style="1" customWidth="1"/>
    <col min="23" max="16384" width="10.875" style="1" customWidth="1"/>
  </cols>
  <sheetData>
    <row r="1" ht="18">
      <c r="A1" s="2" t="s">
        <v>0</v>
      </c>
    </row>
    <row r="3" ht="13.5" thickBot="1">
      <c r="P3" s="1">
        <v>0.143</v>
      </c>
    </row>
    <row r="4" spans="16:22" ht="13.5" thickBot="1">
      <c r="P4" s="1" t="s">
        <v>26</v>
      </c>
      <c r="U4" s="3" t="s">
        <v>28</v>
      </c>
      <c r="V4" s="4" t="s">
        <v>29</v>
      </c>
    </row>
    <row r="5" spans="19:22" ht="13.5" thickBot="1">
      <c r="S5" s="1">
        <f>SUM(P6,L8,H12,D19)</f>
        <v>670</v>
      </c>
      <c r="U5" s="5" t="s">
        <v>30</v>
      </c>
      <c r="V5" s="6" t="s">
        <v>31</v>
      </c>
    </row>
    <row r="6" spans="12:17" ht="12.75">
      <c r="L6" s="1" t="s">
        <v>24</v>
      </c>
      <c r="P6" s="1">
        <v>800</v>
      </c>
      <c r="Q6" s="1">
        <f>S5</f>
        <v>670</v>
      </c>
    </row>
    <row r="7" ht="12.75">
      <c r="Q7" s="7">
        <f>A-B*EXP(-Q6/RT)</f>
        <v>0.6016123171654916</v>
      </c>
    </row>
    <row r="8" spans="12:16" ht="12.75">
      <c r="L8" s="1">
        <v>-100</v>
      </c>
      <c r="M8" s="7">
        <f>-LN((A-M9)/B)*RT</f>
        <v>-57.05152984917042</v>
      </c>
      <c r="P8" s="1">
        <v>0.857</v>
      </c>
    </row>
    <row r="9" spans="8:16" ht="12.75">
      <c r="H9" s="1">
        <v>0.7</v>
      </c>
      <c r="M9" s="8">
        <f>IF(ABS(1-SUM(P3,P8))&lt;=0.00001,SUM(P3*Q7,P8*Q12),NA())</f>
        <v>-0.08152002918215705</v>
      </c>
      <c r="P9" s="1" t="s">
        <v>27</v>
      </c>
    </row>
    <row r="10" spans="8:19" ht="12.75">
      <c r="H10" s="1" t="s">
        <v>22</v>
      </c>
      <c r="S10" s="1">
        <f>SUM(P11,L8,H12,D19)</f>
        <v>-130</v>
      </c>
    </row>
    <row r="11" spans="10:17" ht="12.75">
      <c r="J11" s="1">
        <f>IF(I12=M8,1,IF(I12=M16,2))</f>
        <v>2</v>
      </c>
      <c r="P11" s="1">
        <v>0</v>
      </c>
      <c r="Q11" s="1">
        <f>S10</f>
        <v>-130</v>
      </c>
    </row>
    <row r="12" spans="8:17" ht="12.75">
      <c r="H12" s="1">
        <v>0</v>
      </c>
      <c r="I12" s="1">
        <f>MAX(M8,M16)</f>
        <v>60</v>
      </c>
      <c r="Q12" s="7">
        <f>A-B*EXP(-Q11/RT)</f>
        <v>-0.1955082736719047</v>
      </c>
    </row>
    <row r="13" ht="12.75">
      <c r="I13" s="8">
        <f>A-B*EXP(-I12/RT)</f>
        <v>0.07911266796316041</v>
      </c>
    </row>
    <row r="14" ht="12.75">
      <c r="L14" s="1" t="s">
        <v>25</v>
      </c>
    </row>
    <row r="15" ht="12.75">
      <c r="S15" s="1">
        <f>SUM(L16,H12,D19)</f>
        <v>60</v>
      </c>
    </row>
    <row r="16" spans="12:13" ht="12.75">
      <c r="L16" s="1">
        <v>90</v>
      </c>
      <c r="M16" s="1">
        <f>S15</f>
        <v>60</v>
      </c>
    </row>
    <row r="17" spans="4:13" ht="12.75">
      <c r="D17" s="1" t="s">
        <v>19</v>
      </c>
      <c r="M17" s="8">
        <f>A-B*EXP(-M16/RT)</f>
        <v>0.07911266796316041</v>
      </c>
    </row>
    <row r="18" ht="12.75">
      <c r="P18" s="1">
        <v>0.5</v>
      </c>
    </row>
    <row r="19" spans="4:16" ht="12.75">
      <c r="D19" s="1">
        <v>-30</v>
      </c>
      <c r="E19" s="8">
        <f>-LN((A-E20)/B)*RT</f>
        <v>90.00364998027548</v>
      </c>
      <c r="P19" s="1" t="s">
        <v>26</v>
      </c>
    </row>
    <row r="20" spans="5:19" ht="12.75">
      <c r="E20" s="8">
        <f>IF(ABS(1-SUM(H9,H24))&lt;=0.00001,SUM(H9*I13,H24*I28),NA())</f>
        <v>0.11629447409825033</v>
      </c>
      <c r="S20" s="1">
        <f>SUM(P21,L23,H27,D19)</f>
        <v>670</v>
      </c>
    </row>
    <row r="21" spans="12:17" ht="12.75">
      <c r="L21" s="1" t="s">
        <v>24</v>
      </c>
      <c r="P21" s="1">
        <v>800</v>
      </c>
      <c r="Q21" s="1">
        <f>S20</f>
        <v>670</v>
      </c>
    </row>
    <row r="22" ht="12.75">
      <c r="Q22" s="7">
        <f>A-B*EXP(-Q21/RT)</f>
        <v>0.6016123171654916</v>
      </c>
    </row>
    <row r="23" spans="12:16" ht="12.75">
      <c r="L23" s="1">
        <v>-100</v>
      </c>
      <c r="M23" s="1">
        <f>-LN((A-M24)/B)*RT</f>
        <v>165.2311564725971</v>
      </c>
      <c r="P23" s="1">
        <v>0.5</v>
      </c>
    </row>
    <row r="24" spans="8:16" ht="12.75">
      <c r="H24" s="1">
        <v>0.3</v>
      </c>
      <c r="M24" s="7">
        <f>IF(ABS(1-SUM(P18,P23))&lt;=0.00001,SUM(P18*Q22,P23*Q27),NA())</f>
        <v>0.20305202174679343</v>
      </c>
      <c r="P24" s="1" t="s">
        <v>27</v>
      </c>
    </row>
    <row r="25" spans="8:19" ht="12.75">
      <c r="H25" s="1" t="s">
        <v>23</v>
      </c>
      <c r="S25" s="1">
        <f>SUM(P26,L23,H27,D19)</f>
        <v>-130</v>
      </c>
    </row>
    <row r="26" spans="10:17" ht="12.75">
      <c r="J26" s="1">
        <f>IF(I27=M23,1,IF(I27=M31,2))</f>
        <v>1</v>
      </c>
      <c r="P26" s="1">
        <v>0</v>
      </c>
      <c r="Q26" s="1">
        <f>S25</f>
        <v>-130</v>
      </c>
    </row>
    <row r="27" spans="8:17" ht="12.75">
      <c r="H27" s="1">
        <v>0</v>
      </c>
      <c r="I27" s="7">
        <f>MAX(M23,M31)</f>
        <v>165.2311564725971</v>
      </c>
      <c r="Q27" s="7">
        <f>A-B*EXP(-Q26/RT)</f>
        <v>-0.1955082736719047</v>
      </c>
    </row>
    <row r="28" spans="1:9" ht="12.75">
      <c r="A28" s="9"/>
      <c r="I28" s="7">
        <f>A-B*EXP(-I27/RT)</f>
        <v>0.2030520217467935</v>
      </c>
    </row>
    <row r="29" spans="2:12" ht="12.75">
      <c r="B29" s="1">
        <f>IF(A30=E19,1,IF(A30=E42,2))</f>
        <v>1</v>
      </c>
      <c r="L29" s="1" t="s">
        <v>25</v>
      </c>
    </row>
    <row r="30" spans="1:19" ht="12.75">
      <c r="A30" s="10">
        <f>MAX(E19,E42)</f>
        <v>90.00364998027548</v>
      </c>
      <c r="S30" s="1">
        <f>SUM(L31,H27,D19)</f>
        <v>60</v>
      </c>
    </row>
    <row r="31" spans="1:13" ht="12.75">
      <c r="A31" s="8">
        <f>A-B*EXP(-A30/RT)</f>
        <v>0.11629447409825033</v>
      </c>
      <c r="L31" s="1">
        <v>90</v>
      </c>
      <c r="M31" s="1">
        <f>S30</f>
        <v>60</v>
      </c>
    </row>
    <row r="32" ht="12.75">
      <c r="M32" s="8">
        <f>A-B*EXP(-M31/RT)</f>
        <v>0.07911266796316041</v>
      </c>
    </row>
    <row r="33" ht="12.75">
      <c r="L33" s="1">
        <v>0.25</v>
      </c>
    </row>
    <row r="34" ht="12.75">
      <c r="L34" s="1" t="s">
        <v>26</v>
      </c>
    </row>
    <row r="35" ht="12.75">
      <c r="S35" s="1">
        <f>SUM(L36,H38,D42)</f>
        <v>700</v>
      </c>
    </row>
    <row r="36" spans="8:13" ht="12.75">
      <c r="H36" s="1" t="s">
        <v>24</v>
      </c>
      <c r="L36" s="1">
        <v>800</v>
      </c>
      <c r="M36" s="1">
        <f>S35</f>
        <v>700</v>
      </c>
    </row>
    <row r="37" ht="12.75">
      <c r="M37" s="7">
        <f>A-B*EXP(-M36/RT)</f>
        <v>0.6176957271079193</v>
      </c>
    </row>
    <row r="38" spans="8:12" ht="12.75">
      <c r="H38" s="1">
        <v>-100</v>
      </c>
      <c r="I38" s="8">
        <f>-LN((A-I39)/B)*RT</f>
        <v>32.75111599861515</v>
      </c>
      <c r="L38" s="1">
        <v>0.75</v>
      </c>
    </row>
    <row r="39" spans="9:12" ht="12.75">
      <c r="I39" s="8">
        <f>IF(ABS(1-SUM(L33,L38))&lt;=0.00001,SUM(L33*M37,L38*M42),NA())</f>
        <v>0.043990851772978956</v>
      </c>
      <c r="L39" s="1" t="s">
        <v>27</v>
      </c>
    </row>
    <row r="40" spans="4:19" ht="12.75">
      <c r="D40" s="1" t="s">
        <v>20</v>
      </c>
      <c r="S40" s="1">
        <f>SUM(L41,H38,D42)</f>
        <v>-100</v>
      </c>
    </row>
    <row r="41" spans="6:13" ht="12.75">
      <c r="F41" s="1">
        <f>IF(E42=I38,1,IF(E42=I46,2))</f>
        <v>2</v>
      </c>
      <c r="L41" s="1">
        <v>0</v>
      </c>
      <c r="M41" s="1">
        <f>S40</f>
        <v>-100</v>
      </c>
    </row>
    <row r="42" spans="4:13" ht="12.75">
      <c r="D42" s="1">
        <v>0</v>
      </c>
      <c r="E42" s="1">
        <f>MAX(I38,I46)</f>
        <v>90</v>
      </c>
      <c r="M42" s="7">
        <f>A-B*EXP(-M41/RT)</f>
        <v>-0.14724410667200116</v>
      </c>
    </row>
    <row r="43" ht="12.75">
      <c r="E43" s="1">
        <f>A-B*EXP(-E42/RT)</f>
        <v>0.11629004344464489</v>
      </c>
    </row>
    <row r="44" ht="12.75">
      <c r="H44" s="1" t="s">
        <v>25</v>
      </c>
    </row>
    <row r="45" ht="12.75">
      <c r="S45" s="1">
        <f>SUM(H46,D42)</f>
        <v>90</v>
      </c>
    </row>
    <row r="46" spans="8:9" ht="12.75">
      <c r="H46" s="1">
        <v>90</v>
      </c>
      <c r="I46" s="1">
        <f>S45</f>
        <v>90</v>
      </c>
    </row>
    <row r="47" ht="12.75">
      <c r="I47" s="8">
        <f>A-B*EXP(-I46/RT)</f>
        <v>0.11629004344464489</v>
      </c>
    </row>
    <row r="48" spans="4:5" ht="12.75">
      <c r="D48" s="11" t="s">
        <v>32</v>
      </c>
      <c r="E48" s="12">
        <v>728</v>
      </c>
    </row>
    <row r="1000" spans="190:204" ht="12.75">
      <c r="GH1000" s="1" t="s">
        <v>1</v>
      </c>
      <c r="GI1000" s="1" t="s">
        <v>2</v>
      </c>
      <c r="GJ1000" s="1" t="s">
        <v>3</v>
      </c>
      <c r="GK1000" s="1" t="s">
        <v>4</v>
      </c>
      <c r="GL1000" s="1" t="s">
        <v>5</v>
      </c>
      <c r="GM1000" s="1" t="s">
        <v>6</v>
      </c>
      <c r="GN1000" s="1" t="s">
        <v>7</v>
      </c>
      <c r="GO1000" s="1" t="s">
        <v>8</v>
      </c>
      <c r="GP1000" s="1" t="s">
        <v>9</v>
      </c>
      <c r="GQ1000" s="1" t="s">
        <v>10</v>
      </c>
      <c r="GR1000" s="1" t="s">
        <v>11</v>
      </c>
      <c r="GS1000" s="1" t="s">
        <v>12</v>
      </c>
      <c r="GT1000" s="1" t="s">
        <v>13</v>
      </c>
      <c r="GU1000" s="1" t="s">
        <v>14</v>
      </c>
      <c r="GV1000" s="1" t="s">
        <v>15</v>
      </c>
    </row>
    <row r="1001" spans="189:204" ht="12.75">
      <c r="GG1001" s="1">
        <v>0</v>
      </c>
      <c r="GH1001" s="1">
        <v>0</v>
      </c>
      <c r="GI1001" s="1" t="s">
        <v>16</v>
      </c>
      <c r="GJ1001" s="1">
        <v>0</v>
      </c>
      <c r="GK1001" s="1">
        <v>0</v>
      </c>
      <c r="GL1001" s="1">
        <v>0</v>
      </c>
      <c r="GM1001" s="1" t="s">
        <v>17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26</v>
      </c>
      <c r="GU1001" s="1">
        <v>1</v>
      </c>
      <c r="GV1001" s="1" t="b">
        <v>1</v>
      </c>
    </row>
    <row r="1002" spans="189:204" ht="12.75">
      <c r="GG1002" s="1">
        <v>0</v>
      </c>
      <c r="GH1002" s="1">
        <v>1</v>
      </c>
      <c r="GK1002" s="1">
        <v>0</v>
      </c>
      <c r="GL1002" s="1">
        <v>0</v>
      </c>
      <c r="GM1002" s="1" t="s">
        <v>21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15</v>
      </c>
      <c r="GU1002" s="1">
        <v>5</v>
      </c>
      <c r="GV1002" s="1" t="b">
        <v>1</v>
      </c>
    </row>
    <row r="1003" spans="189:204" ht="12.75">
      <c r="GG1003" s="1">
        <v>0</v>
      </c>
      <c r="GH1003" s="1">
        <v>2</v>
      </c>
      <c r="GK1003" s="1">
        <v>0</v>
      </c>
      <c r="GL1003" s="1">
        <v>0</v>
      </c>
      <c r="GM1003" s="1" t="s">
        <v>17</v>
      </c>
      <c r="GN1003" s="1">
        <v>2</v>
      </c>
      <c r="GO1003" s="1">
        <v>13</v>
      </c>
      <c r="GP1003" s="1">
        <v>14</v>
      </c>
      <c r="GQ1003" s="1">
        <v>0</v>
      </c>
      <c r="GR1003" s="1">
        <v>0</v>
      </c>
      <c r="GS1003" s="1">
        <v>0</v>
      </c>
      <c r="GT1003" s="1">
        <v>38</v>
      </c>
      <c r="GU1003" s="1">
        <v>5</v>
      </c>
      <c r="GV1003" s="1" t="b">
        <v>1</v>
      </c>
    </row>
    <row r="1004" spans="189:204" ht="12.75">
      <c r="GG1004" s="1">
        <v>0</v>
      </c>
      <c r="GH1004" s="1">
        <v>3</v>
      </c>
      <c r="GL1004" s="1">
        <v>1</v>
      </c>
      <c r="GM1004" s="1" t="s">
        <v>17</v>
      </c>
      <c r="GN1004" s="1">
        <v>2</v>
      </c>
      <c r="GO1004" s="1">
        <v>5</v>
      </c>
      <c r="GP1004" s="1">
        <v>6</v>
      </c>
      <c r="GQ1004" s="1">
        <v>0</v>
      </c>
      <c r="GR1004" s="1">
        <v>0</v>
      </c>
      <c r="GS1004" s="1">
        <v>0</v>
      </c>
      <c r="GT1004" s="1">
        <v>8</v>
      </c>
      <c r="GU1004" s="1">
        <v>9</v>
      </c>
      <c r="GV1004" s="1" t="b">
        <v>1</v>
      </c>
    </row>
    <row r="1005" spans="189:204" ht="12.75">
      <c r="GG1005" s="1">
        <v>2</v>
      </c>
      <c r="GH1005" s="1">
        <v>4</v>
      </c>
      <c r="GL1005" s="1">
        <v>1</v>
      </c>
      <c r="GM1005" s="1" t="s">
        <v>17</v>
      </c>
      <c r="GN1005" s="1">
        <v>2</v>
      </c>
      <c r="GO1005" s="1">
        <v>9</v>
      </c>
      <c r="GP1005" s="1">
        <v>10</v>
      </c>
      <c r="GQ1005" s="1">
        <v>0</v>
      </c>
      <c r="GR1005" s="1">
        <v>0</v>
      </c>
      <c r="GS1005" s="1">
        <v>0</v>
      </c>
      <c r="GT1005" s="1">
        <v>23</v>
      </c>
      <c r="GU1005" s="1">
        <v>9</v>
      </c>
      <c r="GV1005" s="1" t="b">
        <v>1</v>
      </c>
    </row>
    <row r="1006" spans="189:204" ht="12.75">
      <c r="GG1006" s="1">
        <v>0</v>
      </c>
      <c r="GH1006" s="1">
        <v>5</v>
      </c>
      <c r="GK1006" s="1">
        <v>0</v>
      </c>
      <c r="GL1006" s="1">
        <v>3</v>
      </c>
      <c r="GM1006" s="1" t="s">
        <v>21</v>
      </c>
      <c r="GN1006" s="1">
        <v>2</v>
      </c>
      <c r="GO1006" s="1">
        <v>7</v>
      </c>
      <c r="GP1006" s="1">
        <v>8</v>
      </c>
      <c r="GQ1006" s="1">
        <v>0</v>
      </c>
      <c r="GR1006" s="1">
        <v>0</v>
      </c>
      <c r="GS1006" s="1">
        <v>0</v>
      </c>
      <c r="GT1006" s="1">
        <v>4</v>
      </c>
      <c r="GU1006" s="1">
        <v>13</v>
      </c>
      <c r="GV1006" s="1" t="b">
        <v>1</v>
      </c>
    </row>
    <row r="1007" spans="189:204" ht="12.75">
      <c r="GG1007" s="1">
        <v>0</v>
      </c>
      <c r="GH1007" s="1">
        <v>6</v>
      </c>
      <c r="GK1007" s="1">
        <v>0</v>
      </c>
      <c r="GL1007" s="1">
        <v>3</v>
      </c>
      <c r="GM1007" s="1" t="s">
        <v>18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12</v>
      </c>
      <c r="GU1007" s="1">
        <v>13</v>
      </c>
      <c r="GV1007" s="1" t="b">
        <v>1</v>
      </c>
    </row>
    <row r="1008" spans="189:204" ht="12.75">
      <c r="GG1008" s="1">
        <v>0</v>
      </c>
      <c r="GH1008" s="1">
        <v>7</v>
      </c>
      <c r="GL1008" s="1">
        <v>5</v>
      </c>
      <c r="GM1008" s="1" t="s">
        <v>18</v>
      </c>
      <c r="GN1008" s="1">
        <v>0</v>
      </c>
      <c r="GO1008" s="1">
        <v>0</v>
      </c>
      <c r="GP1008" s="1">
        <v>0</v>
      </c>
      <c r="GQ1008" s="1">
        <v>0</v>
      </c>
      <c r="GR1008" s="1">
        <v>0</v>
      </c>
      <c r="GS1008" s="1">
        <v>0</v>
      </c>
      <c r="GT1008" s="1">
        <v>2</v>
      </c>
      <c r="GU1008" s="1">
        <v>17</v>
      </c>
      <c r="GV1008" s="1" t="b">
        <v>1</v>
      </c>
    </row>
    <row r="1009" spans="189:204" ht="12.75">
      <c r="GG1009" s="1">
        <v>0</v>
      </c>
      <c r="GH1009" s="1">
        <v>8</v>
      </c>
      <c r="GL1009" s="1">
        <v>5</v>
      </c>
      <c r="GM1009" s="1" t="s">
        <v>18</v>
      </c>
      <c r="GN1009" s="1">
        <v>0</v>
      </c>
      <c r="GO1009" s="1">
        <v>0</v>
      </c>
      <c r="GP1009" s="1">
        <v>0</v>
      </c>
      <c r="GQ1009" s="1">
        <v>0</v>
      </c>
      <c r="GR1009" s="1">
        <v>0</v>
      </c>
      <c r="GS1009" s="1">
        <v>0</v>
      </c>
      <c r="GT1009" s="1">
        <v>7</v>
      </c>
      <c r="GU1009" s="1">
        <v>17</v>
      </c>
      <c r="GV1009" s="1" t="b">
        <v>1</v>
      </c>
    </row>
    <row r="1010" spans="189:204" ht="12.75">
      <c r="GG1010" s="1">
        <v>13</v>
      </c>
      <c r="GH1010" s="1">
        <v>9</v>
      </c>
      <c r="GK1010" s="1">
        <v>0</v>
      </c>
      <c r="GL1010" s="1">
        <v>4</v>
      </c>
      <c r="GM1010" s="1" t="s">
        <v>21</v>
      </c>
      <c r="GN1010" s="1">
        <v>2</v>
      </c>
      <c r="GO1010" s="1">
        <v>11</v>
      </c>
      <c r="GP1010" s="1">
        <v>12</v>
      </c>
      <c r="GQ1010" s="1">
        <v>0</v>
      </c>
      <c r="GR1010" s="1">
        <v>0</v>
      </c>
      <c r="GS1010" s="1">
        <v>0</v>
      </c>
      <c r="GT1010" s="1">
        <v>19</v>
      </c>
      <c r="GU1010" s="1">
        <v>13</v>
      </c>
      <c r="GV1010" s="1" t="b">
        <v>1</v>
      </c>
    </row>
    <row r="1011" spans="189:204" ht="12.75">
      <c r="GG1011" s="1">
        <v>14</v>
      </c>
      <c r="GH1011" s="1">
        <v>10</v>
      </c>
      <c r="GK1011" s="1">
        <v>0</v>
      </c>
      <c r="GL1011" s="1">
        <v>4</v>
      </c>
      <c r="GM1011" s="1" t="s">
        <v>18</v>
      </c>
      <c r="GN1011" s="1">
        <v>0</v>
      </c>
      <c r="GO1011" s="1">
        <v>0</v>
      </c>
      <c r="GP1011" s="1">
        <v>0</v>
      </c>
      <c r="GQ1011" s="1">
        <v>0</v>
      </c>
      <c r="GR1011" s="1">
        <v>0</v>
      </c>
      <c r="GS1011" s="1">
        <v>0</v>
      </c>
      <c r="GT1011" s="1">
        <v>27</v>
      </c>
      <c r="GU1011" s="1">
        <v>13</v>
      </c>
      <c r="GV1011" s="1" t="b">
        <v>1</v>
      </c>
    </row>
    <row r="1012" spans="189:204" ht="12.75">
      <c r="GG1012" s="1">
        <v>15</v>
      </c>
      <c r="GH1012" s="1">
        <v>11</v>
      </c>
      <c r="GL1012" s="1">
        <v>9</v>
      </c>
      <c r="GM1012" s="1" t="s">
        <v>18</v>
      </c>
      <c r="GN1012" s="1">
        <v>0</v>
      </c>
      <c r="GO1012" s="1">
        <v>0</v>
      </c>
      <c r="GP1012" s="1">
        <v>0</v>
      </c>
      <c r="GQ1012" s="1">
        <v>0</v>
      </c>
      <c r="GR1012" s="1">
        <v>0</v>
      </c>
      <c r="GS1012" s="1">
        <v>0</v>
      </c>
      <c r="GT1012" s="1">
        <v>17</v>
      </c>
      <c r="GU1012" s="1">
        <v>17</v>
      </c>
      <c r="GV1012" s="1" t="b">
        <v>1</v>
      </c>
    </row>
    <row r="1013" spans="189:204" ht="12.75">
      <c r="GG1013" s="1">
        <v>16</v>
      </c>
      <c r="GH1013" s="1">
        <v>12</v>
      </c>
      <c r="GL1013" s="1">
        <v>9</v>
      </c>
      <c r="GM1013" s="1" t="s">
        <v>18</v>
      </c>
      <c r="GN1013" s="1">
        <v>0</v>
      </c>
      <c r="GO1013" s="1">
        <v>0</v>
      </c>
      <c r="GP1013" s="1">
        <v>0</v>
      </c>
      <c r="GQ1013" s="1">
        <v>0</v>
      </c>
      <c r="GR1013" s="1">
        <v>0</v>
      </c>
      <c r="GS1013" s="1">
        <v>0</v>
      </c>
      <c r="GT1013" s="1">
        <v>22</v>
      </c>
      <c r="GU1013" s="1">
        <v>17</v>
      </c>
      <c r="GV1013" s="1" t="b">
        <v>1</v>
      </c>
    </row>
    <row r="1014" spans="190:204" ht="12.75">
      <c r="GH1014" s="1">
        <v>13</v>
      </c>
      <c r="GK1014" s="1">
        <v>0</v>
      </c>
      <c r="GL1014" s="1">
        <v>2</v>
      </c>
      <c r="GM1014" s="1" t="s">
        <v>21</v>
      </c>
      <c r="GN1014" s="1">
        <v>2</v>
      </c>
      <c r="GO1014" s="1">
        <v>15</v>
      </c>
      <c r="GP1014" s="1">
        <v>16</v>
      </c>
      <c r="GQ1014" s="1">
        <v>0</v>
      </c>
      <c r="GR1014" s="1">
        <v>0</v>
      </c>
      <c r="GS1014" s="1">
        <v>0</v>
      </c>
      <c r="GT1014" s="1">
        <v>34</v>
      </c>
      <c r="GU1014" s="1">
        <v>9</v>
      </c>
      <c r="GV1014" s="1" t="b">
        <v>1</v>
      </c>
    </row>
    <row r="1015" spans="190:204" ht="12.75">
      <c r="GH1015" s="1">
        <v>14</v>
      </c>
      <c r="GK1015" s="1">
        <v>0</v>
      </c>
      <c r="GL1015" s="1">
        <v>2</v>
      </c>
      <c r="GM1015" s="1" t="s">
        <v>18</v>
      </c>
      <c r="GN1015" s="1">
        <v>0</v>
      </c>
      <c r="GO1015" s="1">
        <v>0</v>
      </c>
      <c r="GP1015" s="1">
        <v>0</v>
      </c>
      <c r="GQ1015" s="1">
        <v>0</v>
      </c>
      <c r="GR1015" s="1">
        <v>0</v>
      </c>
      <c r="GS1015" s="1">
        <v>0</v>
      </c>
      <c r="GT1015" s="1">
        <v>42</v>
      </c>
      <c r="GU1015" s="1">
        <v>9</v>
      </c>
      <c r="GV1015" s="1" t="b">
        <v>1</v>
      </c>
    </row>
    <row r="1016" spans="190:204" ht="12.75">
      <c r="GH1016" s="1">
        <v>15</v>
      </c>
      <c r="GL1016" s="1">
        <v>13</v>
      </c>
      <c r="GM1016" s="1" t="s">
        <v>18</v>
      </c>
      <c r="GN1016" s="1">
        <v>0</v>
      </c>
      <c r="GO1016" s="1">
        <v>0</v>
      </c>
      <c r="GP1016" s="1">
        <v>0</v>
      </c>
      <c r="GQ1016" s="1">
        <v>0</v>
      </c>
      <c r="GR1016" s="1">
        <v>0</v>
      </c>
      <c r="GS1016" s="1">
        <v>0</v>
      </c>
      <c r="GT1016" s="1">
        <v>32</v>
      </c>
      <c r="GU1016" s="1">
        <v>13</v>
      </c>
      <c r="GV1016" s="1" t="b">
        <v>1</v>
      </c>
    </row>
    <row r="1017" spans="190:204" ht="12.75">
      <c r="GH1017" s="1">
        <v>16</v>
      </c>
      <c r="GL1017" s="1">
        <v>13</v>
      </c>
      <c r="GM1017" s="1" t="s">
        <v>18</v>
      </c>
      <c r="GN1017" s="1">
        <v>0</v>
      </c>
      <c r="GO1017" s="1">
        <v>0</v>
      </c>
      <c r="GP1017" s="1">
        <v>0</v>
      </c>
      <c r="GQ1017" s="1">
        <v>0</v>
      </c>
      <c r="GR1017" s="1">
        <v>0</v>
      </c>
      <c r="GS1017" s="1">
        <v>0</v>
      </c>
      <c r="GT1017" s="1">
        <v>37</v>
      </c>
      <c r="GU1017" s="1">
        <v>13</v>
      </c>
      <c r="GV1017" s="1" t="b">
        <v>1</v>
      </c>
    </row>
  </sheetData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2001-10-10T16:22:15Z</dcterms:created>
  <dcterms:modified xsi:type="dcterms:W3CDTF">2006-10-27T07:47:01Z</dcterms:modified>
  <cp:category/>
  <cp:version/>
  <cp:contentType/>
  <cp:contentStatus/>
</cp:coreProperties>
</file>